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e.mott/Downloads/"/>
    </mc:Choice>
  </mc:AlternateContent>
  <xr:revisionPtr revIDLastSave="0" documentId="8_{3CF9C3EF-D586-EE45-B4A3-D297BD997558}" xr6:coauthVersionLast="47" xr6:coauthVersionMax="47" xr10:uidLastSave="{00000000-0000-0000-0000-000000000000}"/>
  <bookViews>
    <workbookView xWindow="0" yWindow="660" windowWidth="20720" windowHeight="13160" xr2:uid="{F372C524-98FE-493F-AEB6-D62D1C16ECEA}"/>
  </bookViews>
  <sheets>
    <sheet name="Simple calculator" sheetId="1" r:id="rId1"/>
    <sheet name="Points ready reckoner" sheetId="2" r:id="rId2"/>
    <sheet name="Lookups" sheetId="3" state="hidden" r:id="rId3"/>
  </sheets>
  <definedNames>
    <definedName name="_8_hours">'Simple calculator'!$K$11</definedName>
    <definedName name="_ftn1" localSheetId="0">'Simple calculator'!#REF!</definedName>
    <definedName name="_ftnref1" localSheetId="0">'Simple calculator'!#REF!</definedName>
    <definedName name="Exposure__m_s2_A_8">'Simple calculator'!$E$8</definedName>
    <definedName name="Manufacturer_s_a">'Simple calculator'!$E$5</definedName>
    <definedName name="Manufacturer_s_K">'Simple calculator'!$E$6</definedName>
    <definedName name="No_of_shots_per_day">'Simple calculator'!$E$4</definedName>
    <definedName name="time_per_shot">'Simple calculator'!$K$8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D5" i="2"/>
  <c r="E5" i="2"/>
  <c r="F5" i="2"/>
  <c r="G5" i="2"/>
  <c r="H5" i="2"/>
  <c r="I5" i="2"/>
  <c r="J5" i="2"/>
  <c r="K5" i="2"/>
  <c r="L5" i="2"/>
  <c r="D6" i="2"/>
  <c r="E6" i="2"/>
  <c r="F6" i="2"/>
  <c r="G6" i="2"/>
  <c r="H6" i="2"/>
  <c r="I6" i="2"/>
  <c r="J6" i="2"/>
  <c r="K6" i="2"/>
  <c r="L6" i="2"/>
  <c r="D7" i="2"/>
  <c r="E7" i="2"/>
  <c r="F7" i="2"/>
  <c r="G7" i="2"/>
  <c r="H7" i="2"/>
  <c r="I7" i="2"/>
  <c r="J7" i="2"/>
  <c r="K7" i="2"/>
  <c r="L7" i="2"/>
  <c r="D8" i="2"/>
  <c r="E8" i="2"/>
  <c r="F8" i="2"/>
  <c r="G8" i="2"/>
  <c r="H8" i="2"/>
  <c r="I8" i="2"/>
  <c r="J8" i="2"/>
  <c r="K8" i="2"/>
  <c r="L8" i="2"/>
  <c r="D9" i="2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D11" i="2"/>
  <c r="E11" i="2"/>
  <c r="F11" i="2"/>
  <c r="G11" i="2"/>
  <c r="H11" i="2"/>
  <c r="I11" i="2"/>
  <c r="J11" i="2"/>
  <c r="K11" i="2"/>
  <c r="L11" i="2"/>
  <c r="D12" i="2"/>
  <c r="E12" i="2"/>
  <c r="F12" i="2"/>
  <c r="G12" i="2"/>
  <c r="H12" i="2"/>
  <c r="I12" i="2"/>
  <c r="J12" i="2"/>
  <c r="K12" i="2"/>
  <c r="L12" i="2"/>
  <c r="D13" i="2"/>
  <c r="E13" i="2"/>
  <c r="F13" i="2"/>
  <c r="G13" i="2"/>
  <c r="H13" i="2"/>
  <c r="I13" i="2"/>
  <c r="J13" i="2"/>
  <c r="K13" i="2"/>
  <c r="L13" i="2"/>
  <c r="D14" i="2"/>
  <c r="E14" i="2"/>
  <c r="F14" i="2"/>
  <c r="G14" i="2"/>
  <c r="H14" i="2"/>
  <c r="I14" i="2"/>
  <c r="J14" i="2"/>
  <c r="K14" i="2"/>
  <c r="L14" i="2"/>
  <c r="D15" i="2"/>
  <c r="E15" i="2"/>
  <c r="F15" i="2"/>
  <c r="G15" i="2"/>
  <c r="H15" i="2"/>
  <c r="I15" i="2"/>
  <c r="J15" i="2"/>
  <c r="K15" i="2"/>
  <c r="L15" i="2"/>
  <c r="D16" i="2"/>
  <c r="E16" i="2"/>
  <c r="F16" i="2"/>
  <c r="G16" i="2"/>
  <c r="H16" i="2"/>
  <c r="I16" i="2"/>
  <c r="J16" i="2"/>
  <c r="K16" i="2"/>
  <c r="L16" i="2"/>
  <c r="D17" i="2"/>
  <c r="E17" i="2"/>
  <c r="F17" i="2"/>
  <c r="G17" i="2"/>
  <c r="H17" i="2"/>
  <c r="I17" i="2"/>
  <c r="J17" i="2"/>
  <c r="K17" i="2"/>
  <c r="L17" i="2"/>
  <c r="D18" i="2"/>
  <c r="E18" i="2"/>
  <c r="F18" i="2"/>
  <c r="G18" i="2"/>
  <c r="H18" i="2"/>
  <c r="I18" i="2"/>
  <c r="J18" i="2"/>
  <c r="K18" i="2"/>
  <c r="L18" i="2"/>
  <c r="D19" i="2"/>
  <c r="E19" i="2"/>
  <c r="F19" i="2"/>
  <c r="G19" i="2"/>
  <c r="H19" i="2"/>
  <c r="I19" i="2"/>
  <c r="J19" i="2"/>
  <c r="K19" i="2"/>
  <c r="L19" i="2"/>
  <c r="D20" i="2"/>
  <c r="E20" i="2"/>
  <c r="F20" i="2"/>
  <c r="G20" i="2"/>
  <c r="H20" i="2"/>
  <c r="I20" i="2"/>
  <c r="J20" i="2"/>
  <c r="K20" i="2"/>
  <c r="L20" i="2"/>
  <c r="D21" i="2"/>
  <c r="E21" i="2"/>
  <c r="F21" i="2"/>
  <c r="G21" i="2"/>
  <c r="H21" i="2"/>
  <c r="I21" i="2"/>
  <c r="J21" i="2"/>
  <c r="K21" i="2"/>
  <c r="L21" i="2"/>
  <c r="D22" i="2"/>
  <c r="E22" i="2"/>
  <c r="F22" i="2"/>
  <c r="G22" i="2"/>
  <c r="H22" i="2"/>
  <c r="I22" i="2"/>
  <c r="J22" i="2"/>
  <c r="K22" i="2"/>
  <c r="L22" i="2"/>
  <c r="D23" i="2"/>
  <c r="E23" i="2"/>
  <c r="F23" i="2"/>
  <c r="G23" i="2"/>
  <c r="H23" i="2"/>
  <c r="I23" i="2"/>
  <c r="J23" i="2"/>
  <c r="K23" i="2"/>
  <c r="L23" i="2"/>
  <c r="D24" i="2"/>
  <c r="E24" i="2"/>
  <c r="F24" i="2"/>
  <c r="G24" i="2"/>
  <c r="H24" i="2"/>
  <c r="I24" i="2"/>
  <c r="J24" i="2"/>
  <c r="K24" i="2"/>
  <c r="L24" i="2"/>
  <c r="D25" i="2"/>
  <c r="E25" i="2"/>
  <c r="F25" i="2"/>
  <c r="G25" i="2"/>
  <c r="H25" i="2"/>
  <c r="I25" i="2"/>
  <c r="J25" i="2"/>
  <c r="K25" i="2"/>
  <c r="L25" i="2"/>
  <c r="D26" i="2"/>
  <c r="E26" i="2"/>
  <c r="F26" i="2"/>
  <c r="G26" i="2"/>
  <c r="H26" i="2"/>
  <c r="I26" i="2"/>
  <c r="J26" i="2"/>
  <c r="K26" i="2"/>
  <c r="L26" i="2"/>
  <c r="D27" i="2"/>
  <c r="E27" i="2"/>
  <c r="F27" i="2"/>
  <c r="G27" i="2"/>
  <c r="H27" i="2"/>
  <c r="I27" i="2"/>
  <c r="J27" i="2"/>
  <c r="K27" i="2"/>
  <c r="L27" i="2"/>
  <c r="D28" i="2"/>
  <c r="E28" i="2"/>
  <c r="F28" i="2"/>
  <c r="G28" i="2"/>
  <c r="H28" i="2"/>
  <c r="I28" i="2"/>
  <c r="J28" i="2"/>
  <c r="K28" i="2"/>
  <c r="L28" i="2"/>
  <c r="D12" i="1" l="1"/>
</calcChain>
</file>

<file path=xl/sharedStrings.xml><?xml version="1.0" encoding="utf-8"?>
<sst xmlns="http://schemas.openxmlformats.org/spreadsheetml/2006/main" count="32" uniqueCount="31">
  <si>
    <r>
      <t xml:space="preserve">Manufacturer's </t>
    </r>
    <r>
      <rPr>
        <b/>
        <i/>
        <sz val="14"/>
        <color theme="1"/>
        <rFont val="Arial"/>
        <family val="2"/>
      </rPr>
      <t>a</t>
    </r>
  </si>
  <si>
    <r>
      <t xml:space="preserve">Manufacturer's </t>
    </r>
    <r>
      <rPr>
        <b/>
        <i/>
        <sz val="14"/>
        <color theme="1"/>
        <rFont val="Arial"/>
        <family val="2"/>
      </rPr>
      <t>K</t>
    </r>
  </si>
  <si>
    <t>Below EAV</t>
  </si>
  <si>
    <t>Above EAV</t>
  </si>
  <si>
    <t>Above ELV</t>
  </si>
  <si>
    <t>The colour of the cell containing the exposure points value tells you whether the exposure exceeds, or is likely to exceed, the exposure action or limit value.</t>
  </si>
  <si>
    <t xml:space="preserve">4. Compare the points value with the exposure action and limit values (100 and 400 points respectively). </t>
  </si>
  <si>
    <t>3. Find the value in the table that lines up with the magnitude and the number of fastenings.</t>
  </si>
  <si>
    <t>2. Find the number of fasteners fired in a typical shift (or the nearest value) on the horizontal scale across the bottom of the table.</t>
  </si>
  <si>
    <t>1. Find the vibration magnitude (level) for the nail gun or stapler (or the nearest value) on the vertical scale on the left of the table.</t>
  </si>
  <si>
    <t>Using the exposure points ready-reckoner</t>
  </si>
  <si>
    <t>Number of fasteners in shift</t>
  </si>
  <si>
    <r>
      <t xml:space="preserve">                                     Vibration magnitude (m/s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</si>
  <si>
    <t>m/s²</t>
  </si>
  <si>
    <t>Daily Exposure*</t>
  </si>
  <si>
    <r>
      <t>Daily Exposure points</t>
    </r>
    <r>
      <rPr>
        <sz val="14"/>
        <color theme="1"/>
        <rFont val="Arial"/>
        <family val="2"/>
      </rPr>
      <t>*</t>
    </r>
  </si>
  <si>
    <t>Vibration exposure from nail guns and staplers:  
Calculator for use with manufacturer's data</t>
  </si>
  <si>
    <r>
      <t xml:space="preserve">Tip: Use both the manufacturer's </t>
    </r>
    <r>
      <rPr>
        <b/>
        <i/>
        <sz val="9"/>
        <color theme="0"/>
        <rFont val="Arial"/>
        <family val="2"/>
      </rPr>
      <t>a</t>
    </r>
    <r>
      <rPr>
        <sz val="9"/>
        <color theme="0"/>
        <rFont val="Arial"/>
        <family val="2"/>
      </rPr>
      <t xml:space="preserve"> and </t>
    </r>
    <r>
      <rPr>
        <b/>
        <i/>
        <sz val="9"/>
        <color theme="0"/>
        <rFont val="Arial"/>
        <family val="2"/>
      </rPr>
      <t>K</t>
    </r>
    <r>
      <rPr>
        <sz val="9"/>
        <color theme="0"/>
        <rFont val="Arial"/>
        <family val="2"/>
      </rPr>
      <t xml:space="preserve"> vibration magnitudes from the handbook. 
•  If </t>
    </r>
    <r>
      <rPr>
        <b/>
        <i/>
        <sz val="9"/>
        <color theme="0"/>
        <rFont val="Arial"/>
        <family val="2"/>
      </rPr>
      <t>a</t>
    </r>
    <r>
      <rPr>
        <sz val="9"/>
        <color theme="0"/>
        <rFont val="Arial"/>
        <family val="2"/>
      </rPr>
      <t xml:space="preserve"> is not given, use </t>
    </r>
    <r>
      <rPr>
        <b/>
        <i/>
        <sz val="9"/>
        <color theme="0"/>
        <rFont val="Arial"/>
        <family val="2"/>
      </rPr>
      <t>a</t>
    </r>
    <r>
      <rPr>
        <sz val="9"/>
        <color theme="0"/>
        <rFont val="Arial"/>
        <family val="2"/>
      </rPr>
      <t xml:space="preserve"> = 5 m/s², 
•  if </t>
    </r>
    <r>
      <rPr>
        <b/>
        <i/>
        <sz val="9"/>
        <color theme="0"/>
        <rFont val="Arial"/>
        <family val="2"/>
      </rPr>
      <t>K</t>
    </r>
    <r>
      <rPr>
        <sz val="9"/>
        <color theme="0"/>
        <rFont val="Arial"/>
        <family val="2"/>
      </rPr>
      <t xml:space="preserve"> is not given, use </t>
    </r>
    <r>
      <rPr>
        <b/>
        <i/>
        <sz val="9"/>
        <color theme="0"/>
        <rFont val="Arial"/>
        <family val="2"/>
      </rPr>
      <t>K</t>
    </r>
    <r>
      <rPr>
        <sz val="9"/>
        <color theme="0"/>
        <rFont val="Arial"/>
        <family val="2"/>
      </rPr>
      <t xml:space="preserve"> = 2 m/s² </t>
    </r>
  </si>
  <si>
    <t>NAIL GUNS AND STAPLERS READY RECKONER</t>
  </si>
  <si>
    <r>
      <t xml:space="preserve">m/s² </t>
    </r>
    <r>
      <rPr>
        <i/>
        <sz val="14"/>
        <color theme="1"/>
        <rFont val="Arial"/>
        <family val="2"/>
      </rPr>
      <t>A</t>
    </r>
    <r>
      <rPr>
        <sz val="14"/>
        <color theme="1"/>
        <rFont val="Arial"/>
        <family val="2"/>
      </rPr>
      <t>(8)</t>
    </r>
  </si>
  <si>
    <r>
      <t xml:space="preserve">*Colour coding is based on </t>
    </r>
    <r>
      <rPr>
        <i/>
        <sz val="9"/>
        <color theme="0"/>
        <rFont val="Arial"/>
        <family val="2"/>
      </rPr>
      <t>the A</t>
    </r>
    <r>
      <rPr>
        <sz val="9"/>
        <color theme="0"/>
        <rFont val="Arial"/>
        <family val="2"/>
      </rPr>
      <t>(8)</t>
    </r>
    <r>
      <rPr>
        <i/>
        <sz val="9"/>
        <color theme="0"/>
        <rFont val="Arial"/>
        <family val="2"/>
      </rPr>
      <t xml:space="preserve"> Daily Exposure</t>
    </r>
    <r>
      <rPr>
        <sz val="9"/>
        <color theme="0"/>
        <rFont val="Arial"/>
        <family val="2"/>
      </rPr>
      <t xml:space="preserve"> value ± 20%</t>
    </r>
  </si>
  <si>
    <t>Number of fasteners per day</t>
  </si>
  <si>
    <t>Thresholds (m/s²)</t>
  </si>
  <si>
    <t>Info text</t>
  </si>
  <si>
    <t>Exposure likely to be below EAV (100 points)</t>
  </si>
  <si>
    <t>WARNING: Exposure above ELV (400 points)</t>
  </si>
  <si>
    <t>WARNING: Exposure above EAV (100 points)</t>
  </si>
  <si>
    <t>Potentially at or above EAV</t>
  </si>
  <si>
    <t>Potentially above ELV</t>
  </si>
  <si>
    <t>WARNING: Exposure potentially above EAV (100 points)</t>
  </si>
  <si>
    <t>WARNING: Exposure potentially above ELV (400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</si>
</sst>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0"/>
      <name val="Arial"/>
      <family val="2"/>
    </font>
    <font>
      <i/>
      <sz val="9"/>
      <color theme="0"/>
      <name val="Arial"/>
      <family val="2"/>
    </font>
    <font>
      <b/>
      <i/>
      <sz val="9"/>
      <color theme="0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9" fillId="2" borderId="0" xfId="0" applyFont="1" applyFill="1"/>
    <xf numFmtId="0" fontId="10" fillId="2" borderId="0" xfId="0" applyFont="1" applyFill="1"/>
    <xf numFmtId="1" fontId="9" fillId="6" borderId="1" xfId="0" applyNumberFormat="1" applyFont="1" applyFill="1" applyBorder="1" applyAlignment="1">
      <alignment horizontal="center"/>
    </xf>
    <xf numFmtId="1" fontId="9" fillId="8" borderId="1" xfId="0" applyNumberFormat="1" applyFont="1" applyFill="1" applyBorder="1" applyAlignment="1">
      <alignment horizontal="center"/>
    </xf>
    <xf numFmtId="1" fontId="9" fillId="4" borderId="1" xfId="0" applyNumberFormat="1" applyFont="1" applyFill="1" applyBorder="1" applyAlignment="1">
      <alignment horizontal="center"/>
    </xf>
    <xf numFmtId="1" fontId="9" fillId="5" borderId="1" xfId="0" applyNumberFormat="1" applyFont="1" applyFill="1" applyBorder="1" applyAlignment="1">
      <alignment horizontal="center"/>
    </xf>
    <xf numFmtId="1" fontId="9" fillId="7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164" fontId="5" fillId="4" borderId="8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5" fillId="3" borderId="11" xfId="0" applyFont="1" applyFill="1" applyBorder="1" applyAlignment="1">
      <alignment horizontal="right" vertical="center" wrapText="1" indent="1"/>
    </xf>
    <xf numFmtId="0" fontId="5" fillId="3" borderId="14" xfId="0" applyFont="1" applyFill="1" applyBorder="1" applyAlignment="1">
      <alignment horizontal="right" vertical="center" indent="1"/>
    </xf>
    <xf numFmtId="0" fontId="5" fillId="3" borderId="19" xfId="0" applyFont="1" applyFill="1" applyBorder="1" applyAlignment="1">
      <alignment horizontal="right" vertical="center" indent="1"/>
    </xf>
    <xf numFmtId="0" fontId="5" fillId="3" borderId="16" xfId="0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11" fillId="0" borderId="1" xfId="0" applyFont="1" applyBorder="1" applyAlignment="1">
      <alignment horizontal="center"/>
    </xf>
    <xf numFmtId="0" fontId="9" fillId="0" borderId="0" xfId="0" applyFont="1"/>
    <xf numFmtId="0" fontId="13" fillId="0" borderId="6" xfId="0" applyFont="1" applyBorder="1"/>
    <xf numFmtId="0" fontId="0" fillId="0" borderId="20" xfId="0" applyBorder="1"/>
    <xf numFmtId="0" fontId="0" fillId="0" borderId="5" xfId="0" applyBorder="1"/>
    <xf numFmtId="0" fontId="0" fillId="0" borderId="21" xfId="0" applyBorder="1"/>
    <xf numFmtId="0" fontId="0" fillId="0" borderId="22" xfId="0" applyBorder="1"/>
    <xf numFmtId="0" fontId="9" fillId="0" borderId="21" xfId="0" applyFont="1" applyBorder="1"/>
    <xf numFmtId="0" fontId="9" fillId="0" borderId="22" xfId="0" applyFont="1" applyBorder="1"/>
    <xf numFmtId="0" fontId="0" fillId="7" borderId="21" xfId="0" applyFill="1" applyBorder="1"/>
    <xf numFmtId="0" fontId="0" fillId="5" borderId="21" xfId="0" applyFill="1" applyBorder="1"/>
    <xf numFmtId="0" fontId="0" fillId="4" borderId="21" xfId="0" applyFill="1" applyBorder="1"/>
    <xf numFmtId="0" fontId="0" fillId="8" borderId="21" xfId="0" applyFill="1" applyBorder="1"/>
    <xf numFmtId="0" fontId="0" fillId="6" borderId="4" xfId="0" applyFill="1" applyBorder="1"/>
    <xf numFmtId="0" fontId="9" fillId="0" borderId="23" xfId="0" applyFont="1" applyBorder="1"/>
    <xf numFmtId="0" fontId="0" fillId="0" borderId="23" xfId="0" applyBorder="1"/>
    <xf numFmtId="0" fontId="0" fillId="0" borderId="3" xfId="0" applyBorder="1"/>
    <xf numFmtId="0" fontId="0" fillId="0" borderId="6" xfId="0" applyBorder="1"/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1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20" fillId="11" borderId="25" xfId="0" applyFont="1" applyFill="1" applyBorder="1" applyAlignment="1">
      <alignment horizontal="center" vertical="center" wrapText="1"/>
    </xf>
    <xf numFmtId="0" fontId="20" fillId="11" borderId="26" xfId="0" applyFont="1" applyFill="1" applyBorder="1" applyAlignment="1">
      <alignment horizontal="center" vertical="center" wrapText="1"/>
    </xf>
    <xf numFmtId="0" fontId="20" fillId="11" borderId="2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9" fillId="0" borderId="2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textRotation="90"/>
    </xf>
    <xf numFmtId="0" fontId="11" fillId="0" borderId="2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2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22" xfId="0" applyFont="1" applyBorder="1" applyAlignment="1">
      <alignment horizontal="left" wrapText="1"/>
    </xf>
    <xf numFmtId="164" fontId="18" fillId="9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199440</xdr:colOff>
      <xdr:row>24</xdr:row>
      <xdr:rowOff>94680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A635D406-686A-4AA6-AC5C-643FA612B51A}"/>
                </a:ext>
              </a:extLst>
            </xdr14:cNvPr>
            <xdr14:cNvContentPartPr/>
          </xdr14:nvContentPartPr>
          <xdr14:nvPr macro=""/>
          <xdr14:xfrm>
            <a:off x="199440" y="4438080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CDC2CD86-4A73-55EC-1F0C-6CFBC0F4767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90800" y="4429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>
    <xdr:from>
      <xdr:col>2</xdr:col>
      <xdr:colOff>168992</xdr:colOff>
      <xdr:row>17</xdr:row>
      <xdr:rowOff>15363</xdr:rowOff>
    </xdr:from>
    <xdr:to>
      <xdr:col>2</xdr:col>
      <xdr:colOff>487224</xdr:colOff>
      <xdr:row>17</xdr:row>
      <xdr:rowOff>172152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68373A85-8DAF-4AE1-95B0-4A546E6166A7}"/>
            </a:ext>
          </a:extLst>
        </xdr:cNvPr>
        <xdr:cNvSpPr/>
      </xdr:nvSpPr>
      <xdr:spPr>
        <a:xfrm>
          <a:off x="1052359" y="3149395"/>
          <a:ext cx="318232" cy="156789"/>
        </a:xfrm>
        <a:prstGeom prst="ellipse">
          <a:avLst/>
        </a:prstGeom>
        <a:solidFill>
          <a:srgbClr val="000000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82186</xdr:colOff>
      <xdr:row>28</xdr:row>
      <xdr:rowOff>8532</xdr:rowOff>
    </xdr:from>
    <xdr:to>
      <xdr:col>8</xdr:col>
      <xdr:colOff>563198</xdr:colOff>
      <xdr:row>29</xdr:row>
      <xdr:rowOff>3768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7325C25-0F15-4589-9CEF-6255138873B5}"/>
            </a:ext>
          </a:extLst>
        </xdr:cNvPr>
        <xdr:cNvSpPr/>
      </xdr:nvSpPr>
      <xdr:spPr>
        <a:xfrm>
          <a:off x="5268548" y="5075832"/>
          <a:ext cx="476250" cy="180973"/>
        </a:xfrm>
        <a:prstGeom prst="ellipse">
          <a:avLst/>
        </a:prstGeom>
        <a:solidFill>
          <a:srgbClr val="000000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330489</xdr:colOff>
      <xdr:row>17</xdr:row>
      <xdr:rowOff>20125</xdr:rowOff>
    </xdr:from>
    <xdr:to>
      <xdr:col>8</xdr:col>
      <xdr:colOff>48885</xdr:colOff>
      <xdr:row>17</xdr:row>
      <xdr:rowOff>39888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D49D4A7-8674-4B9D-83C7-CA53ABED99CB}"/>
            </a:ext>
          </a:extLst>
        </xdr:cNvPr>
        <xdr:cNvCxnSpPr>
          <a:stCxn id="3" idx="0"/>
        </xdr:cNvCxnSpPr>
      </xdr:nvCxnSpPr>
      <xdr:spPr>
        <a:xfrm>
          <a:off x="1213856" y="3154157"/>
          <a:ext cx="3589848" cy="19763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480264</xdr:colOff>
      <xdr:row>17</xdr:row>
      <xdr:rowOff>155549</xdr:rowOff>
    </xdr:from>
    <xdr:to>
      <xdr:col>8</xdr:col>
      <xdr:colOff>493899</xdr:colOff>
      <xdr:row>28</xdr:row>
      <xdr:rowOff>19035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9D4FB537-3998-44BB-8286-93890CA3128B}"/>
            </a:ext>
          </a:extLst>
        </xdr:cNvPr>
        <xdr:cNvCxnSpPr>
          <a:endCxn id="7" idx="5"/>
        </xdr:cNvCxnSpPr>
      </xdr:nvCxnSpPr>
      <xdr:spPr>
        <a:xfrm flipH="1" flipV="1">
          <a:off x="5235083" y="3289581"/>
          <a:ext cx="13635" cy="189138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65064</xdr:colOff>
      <xdr:row>17</xdr:row>
      <xdr:rowOff>10186</xdr:rowOff>
    </xdr:from>
    <xdr:to>
      <xdr:col>8</xdr:col>
      <xdr:colOff>551501</xdr:colOff>
      <xdr:row>17</xdr:row>
      <xdr:rowOff>180489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8473FFF-7091-4C3A-AC48-DF3F5FD69166}"/>
            </a:ext>
          </a:extLst>
        </xdr:cNvPr>
        <xdr:cNvSpPr/>
      </xdr:nvSpPr>
      <xdr:spPr>
        <a:xfrm>
          <a:off x="4827564" y="3094472"/>
          <a:ext cx="486437" cy="17030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2-01T15:00:59.56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1 0 24575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D96D-B287-4721-8F97-05123648251E}">
  <dimension ref="B2:R22"/>
  <sheetViews>
    <sheetView showGridLines="0" tabSelected="1" zoomScale="78" zoomScaleNormal="78" workbookViewId="0">
      <selection activeCell="B14" sqref="B14:G14"/>
    </sheetView>
  </sheetViews>
  <sheetFormatPr baseColWidth="10" defaultColWidth="8.83203125" defaultRowHeight="15" x14ac:dyDescent="0.2"/>
  <cols>
    <col min="2" max="2" width="6.33203125" customWidth="1"/>
    <col min="3" max="3" width="9" customWidth="1"/>
    <col min="4" max="4" width="35.83203125" customWidth="1"/>
    <col min="5" max="5" width="13.83203125" customWidth="1"/>
    <col min="6" max="6" width="12.83203125" customWidth="1"/>
    <col min="7" max="7" width="14.83203125" customWidth="1"/>
    <col min="10" max="10" width="5" customWidth="1"/>
    <col min="11" max="11" width="9.6640625" customWidth="1"/>
    <col min="12" max="12" width="5" customWidth="1"/>
    <col min="13" max="13" width="8.83203125" customWidth="1"/>
    <col min="14" max="14" width="13.33203125" customWidth="1"/>
    <col min="15" max="15" width="14" customWidth="1"/>
  </cols>
  <sheetData>
    <row r="2" spans="2:18" ht="42.75" customHeight="1" x14ac:dyDescent="0.2">
      <c r="B2" s="3"/>
      <c r="C2" s="3"/>
      <c r="D2" s="59" t="s">
        <v>16</v>
      </c>
      <c r="E2" s="59"/>
      <c r="F2" s="59"/>
      <c r="G2" s="6"/>
      <c r="L2" s="18"/>
      <c r="M2" s="18"/>
      <c r="N2" s="18"/>
      <c r="O2" s="18"/>
      <c r="P2" s="18"/>
      <c r="Q2" s="58"/>
      <c r="R2" s="58"/>
    </row>
    <row r="3" spans="2:18" ht="14.25" customHeight="1" thickBot="1" x14ac:dyDescent="0.25">
      <c r="B3" s="3"/>
      <c r="C3" s="3"/>
      <c r="D3" s="3"/>
      <c r="E3" s="3"/>
      <c r="F3" s="3"/>
      <c r="G3" s="6"/>
      <c r="L3" s="18"/>
      <c r="M3" s="18"/>
      <c r="N3" s="18"/>
      <c r="O3" s="18"/>
      <c r="P3" s="18"/>
      <c r="Q3" s="58"/>
      <c r="R3" s="58"/>
    </row>
    <row r="4" spans="2:18" ht="19.5" customHeight="1" x14ac:dyDescent="0.2">
      <c r="B4" s="3"/>
      <c r="C4" s="3"/>
      <c r="D4" s="27" t="s">
        <v>21</v>
      </c>
      <c r="E4" s="50">
        <v>780</v>
      </c>
      <c r="F4" s="21"/>
      <c r="G4" s="6"/>
      <c r="L4" s="1"/>
      <c r="M4" s="1"/>
      <c r="N4" s="1"/>
      <c r="O4" s="1"/>
      <c r="P4" s="1"/>
      <c r="Q4" s="2"/>
      <c r="R4" s="5"/>
    </row>
    <row r="5" spans="2:18" ht="19.5" customHeight="1" x14ac:dyDescent="0.2">
      <c r="B5" s="3"/>
      <c r="C5" s="3"/>
      <c r="D5" s="28" t="s">
        <v>0</v>
      </c>
      <c r="E5" s="51">
        <v>5</v>
      </c>
      <c r="F5" s="22" t="s">
        <v>13</v>
      </c>
      <c r="G5" s="6"/>
      <c r="L5" s="1"/>
      <c r="M5" s="1"/>
      <c r="N5" s="1"/>
      <c r="O5" s="1"/>
      <c r="P5" s="1"/>
      <c r="Q5" s="2"/>
      <c r="R5" s="5"/>
    </row>
    <row r="6" spans="2:18" ht="19.5" customHeight="1" thickBot="1" x14ac:dyDescent="0.25">
      <c r="B6" s="3"/>
      <c r="C6" s="3"/>
      <c r="D6" s="29" t="s">
        <v>1</v>
      </c>
      <c r="E6" s="52">
        <v>2</v>
      </c>
      <c r="F6" s="25" t="s">
        <v>13</v>
      </c>
      <c r="G6" s="6"/>
      <c r="L6" s="1"/>
      <c r="M6" s="1"/>
      <c r="N6" s="1"/>
      <c r="O6" s="1"/>
      <c r="P6" s="1"/>
      <c r="Q6" s="2"/>
      <c r="R6" s="5"/>
    </row>
    <row r="7" spans="2:18" ht="7.5" customHeight="1" thickBot="1" x14ac:dyDescent="0.25">
      <c r="B7" s="3"/>
      <c r="C7" s="3"/>
      <c r="D7" s="3"/>
      <c r="E7" s="3"/>
      <c r="F7" s="3"/>
      <c r="G7" s="6"/>
      <c r="L7" s="1"/>
      <c r="M7" s="1"/>
      <c r="N7" s="1"/>
      <c r="O7" s="1"/>
      <c r="P7" s="1"/>
      <c r="Q7" s="2"/>
      <c r="R7" s="5"/>
    </row>
    <row r="8" spans="2:18" ht="24.75" customHeight="1" thickTop="1" x14ac:dyDescent="0.2">
      <c r="B8" s="3"/>
      <c r="C8" s="3"/>
      <c r="D8" s="30" t="s">
        <v>14</v>
      </c>
      <c r="E8" s="19">
        <f>IF(SUM(E5:E6)=0,"",+(E5+E6)*(SQRT((+E4*3/28800))))</f>
        <v>1.9953069939234915</v>
      </c>
      <c r="F8" s="23" t="s">
        <v>19</v>
      </c>
      <c r="G8" s="6"/>
      <c r="L8" s="1"/>
      <c r="M8" s="1"/>
      <c r="N8" s="1"/>
      <c r="O8" s="1"/>
      <c r="P8" s="1"/>
      <c r="Q8" s="2"/>
      <c r="R8" s="5"/>
    </row>
    <row r="9" spans="2:18" ht="24.75" customHeight="1" thickBot="1" x14ac:dyDescent="0.25">
      <c r="B9" s="3"/>
      <c r="C9" s="3"/>
      <c r="D9" s="31" t="s">
        <v>15</v>
      </c>
      <c r="E9" s="20">
        <f>IF(SUM(E5:E6)=0,"",+(E8/2.5)^2*100)</f>
        <v>63.70000000000001</v>
      </c>
      <c r="F9" s="24"/>
      <c r="G9" s="6"/>
      <c r="L9" s="1"/>
      <c r="M9" s="1"/>
      <c r="N9" s="1"/>
      <c r="O9" s="1"/>
      <c r="P9" s="1"/>
      <c r="Q9" s="2"/>
      <c r="R9" s="1"/>
    </row>
    <row r="10" spans="2:18" ht="15.75" customHeight="1" x14ac:dyDescent="0.2">
      <c r="B10" s="3"/>
      <c r="C10" s="3"/>
      <c r="D10" s="61"/>
      <c r="E10" s="61"/>
      <c r="F10" s="61"/>
      <c r="G10" s="6"/>
      <c r="L10" s="1"/>
      <c r="M10" s="1"/>
      <c r="N10" s="1"/>
      <c r="O10" s="1"/>
      <c r="P10" s="1"/>
      <c r="Q10" s="2"/>
      <c r="R10" s="1"/>
    </row>
    <row r="11" spans="2:18" ht="10.5" customHeight="1" thickBot="1" x14ac:dyDescent="0.25">
      <c r="B11" s="3"/>
      <c r="C11" s="3"/>
      <c r="D11" s="65" t="s">
        <v>20</v>
      </c>
      <c r="E11" s="65"/>
      <c r="F11" s="65"/>
      <c r="G11" s="6"/>
      <c r="L11" s="1"/>
      <c r="M11" s="1"/>
      <c r="N11" s="1"/>
      <c r="O11" s="1"/>
      <c r="P11" s="1"/>
      <c r="Q11" s="2"/>
      <c r="R11" s="1"/>
    </row>
    <row r="12" spans="2:18" ht="32.25" customHeight="1" thickBot="1" x14ac:dyDescent="0.25">
      <c r="B12" s="3"/>
      <c r="C12" s="3"/>
      <c r="D12" s="62" t="str">
        <f>IF(SUM(E5:E6)=0,"",VLOOKUP(Exposure__m_s2_A_8,Lookups!B4:C8,2,TRUE))</f>
        <v>Exposure likely to be below EAV (100 points)</v>
      </c>
      <c r="E12" s="63"/>
      <c r="F12" s="64"/>
      <c r="G12" s="6"/>
      <c r="L12" s="1"/>
      <c r="M12" s="1"/>
      <c r="N12" s="1"/>
      <c r="O12" s="1"/>
      <c r="P12" s="1"/>
      <c r="Q12" s="2"/>
      <c r="R12" s="1"/>
    </row>
    <row r="13" spans="2:18" ht="11.25" customHeight="1" x14ac:dyDescent="0.2">
      <c r="B13" s="3"/>
      <c r="C13" s="3"/>
      <c r="D13" s="12"/>
      <c r="E13" s="11"/>
      <c r="F13" s="11"/>
      <c r="G13" s="6"/>
      <c r="L13" s="1"/>
      <c r="M13" s="1"/>
      <c r="N13" s="1"/>
      <c r="O13" s="1"/>
      <c r="P13" s="1"/>
      <c r="Q13" s="2"/>
      <c r="R13" s="1"/>
    </row>
    <row r="14" spans="2:18" ht="39.75" customHeight="1" x14ac:dyDescent="0.2">
      <c r="B14" s="60" t="s">
        <v>17</v>
      </c>
      <c r="C14" s="60"/>
      <c r="D14" s="60"/>
      <c r="E14" s="60"/>
      <c r="F14" s="60"/>
      <c r="G14" s="60"/>
      <c r="L14" s="1"/>
      <c r="M14" s="1"/>
      <c r="N14" s="1"/>
      <c r="O14" s="1"/>
      <c r="P14" s="1"/>
      <c r="Q14" s="2"/>
      <c r="R14" s="1"/>
    </row>
    <row r="15" spans="2:18" ht="6.75" customHeight="1" x14ac:dyDescent="0.2">
      <c r="B15" s="26"/>
      <c r="C15" s="26"/>
      <c r="D15" s="26"/>
      <c r="E15" s="26"/>
      <c r="F15" s="26"/>
      <c r="G15" s="26"/>
      <c r="L15" s="1"/>
      <c r="M15" s="1"/>
      <c r="N15" s="1"/>
      <c r="O15" s="1"/>
      <c r="P15" s="1"/>
      <c r="Q15" s="2"/>
      <c r="R15" s="1"/>
    </row>
    <row r="16" spans="2:18" x14ac:dyDescent="0.2">
      <c r="C16" s="9"/>
      <c r="D16" s="10"/>
      <c r="E16" s="10"/>
      <c r="F16" s="10"/>
      <c r="G16" s="10"/>
      <c r="L16" s="1"/>
      <c r="M16" s="1"/>
      <c r="N16" s="1"/>
      <c r="O16" s="1"/>
      <c r="P16" s="1"/>
      <c r="Q16" s="2"/>
      <c r="R16" s="1"/>
    </row>
    <row r="17" spans="2:18" x14ac:dyDescent="0.2">
      <c r="C17" s="9"/>
      <c r="D17" s="57"/>
      <c r="E17" s="57"/>
      <c r="F17" s="57"/>
      <c r="G17" s="10"/>
      <c r="L17" s="1"/>
      <c r="M17" s="1"/>
      <c r="N17" s="1"/>
      <c r="O17" s="1"/>
      <c r="P17" s="1"/>
      <c r="Q17" s="2"/>
      <c r="R17" s="1"/>
    </row>
    <row r="18" spans="2:18" x14ac:dyDescent="0.2">
      <c r="C18" s="9"/>
      <c r="D18" s="9"/>
      <c r="E18" s="9"/>
      <c r="F18" s="9"/>
      <c r="G18" s="9"/>
      <c r="L18" s="1"/>
      <c r="M18" s="1"/>
      <c r="N18" s="1"/>
      <c r="O18" s="1"/>
      <c r="P18" s="1"/>
      <c r="Q18" s="2"/>
      <c r="R18" s="1"/>
    </row>
    <row r="20" spans="2:18" x14ac:dyDescent="0.2">
      <c r="B20" s="4"/>
      <c r="C20" s="2"/>
      <c r="D20" s="2"/>
    </row>
    <row r="21" spans="2:18" ht="14.75" customHeight="1" x14ac:dyDescent="0.2">
      <c r="B21" s="4"/>
      <c r="C21" s="5"/>
      <c r="D21" s="7"/>
      <c r="E21" s="7"/>
      <c r="F21" s="7"/>
      <c r="G21" s="8"/>
    </row>
    <row r="22" spans="2:18" x14ac:dyDescent="0.2">
      <c r="D22" s="8"/>
      <c r="E22" s="8"/>
      <c r="F22" s="8"/>
      <c r="G22" s="8"/>
    </row>
  </sheetData>
  <sheetProtection algorithmName="SHA-512" hashValue="4E22DeWxzSBAyY3apmRvC68IA20ju8ubqz71EtFAQEJ6+SkqjAFG6Uw/Up8SWpfUXUrh0xga2AkKQRkhUVeXsw==" saltValue="LQkEQhcyH5fSWBT0MGeacw==" spinCount="100000" sheet="1" objects="1" scenarios="1"/>
  <mergeCells count="8">
    <mergeCell ref="D17:F17"/>
    <mergeCell ref="R2:R3"/>
    <mergeCell ref="Q2:Q3"/>
    <mergeCell ref="D2:F2"/>
    <mergeCell ref="B14:G14"/>
    <mergeCell ref="D10:F10"/>
    <mergeCell ref="D12:F12"/>
    <mergeCell ref="D11:F11"/>
  </mergeCells>
  <conditionalFormatting sqref="D12">
    <cfRule type="expression" dxfId="4" priority="11">
      <formula>VALUE($E$8)&gt;5</formula>
    </cfRule>
    <cfRule type="expression" dxfId="3" priority="12">
      <formula>VALUE($E$8)&gt;4</formula>
    </cfRule>
    <cfRule type="expression" dxfId="2" priority="13">
      <formula>VALUE($E$8)&gt;2.5</formula>
    </cfRule>
    <cfRule type="expression" dxfId="1" priority="14">
      <formula>VALUE($E$8)&gt;2</formula>
    </cfRule>
    <cfRule type="expression" dxfId="0" priority="15">
      <formula>VALUE($E$8)&lt;=2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903C-7B60-4B20-AA9E-3A33090FE37C}">
  <sheetPr>
    <pageSetUpPr fitToPage="1"/>
  </sheetPr>
  <dimension ref="B3:L45"/>
  <sheetViews>
    <sheetView zoomScale="69" zoomScaleNormal="69" workbookViewId="0">
      <selection activeCell="G8" sqref="G8"/>
    </sheetView>
  </sheetViews>
  <sheetFormatPr baseColWidth="10" defaultColWidth="8.83203125" defaultRowHeight="15" x14ac:dyDescent="0.2"/>
  <cols>
    <col min="2" max="2" width="3.33203125" customWidth="1"/>
  </cols>
  <sheetData>
    <row r="3" spans="2:12" x14ac:dyDescent="0.2">
      <c r="B3" s="34" t="s">
        <v>18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2:12" x14ac:dyDescent="0.2">
      <c r="B4" s="37"/>
      <c r="L4" s="38"/>
    </row>
    <row r="5" spans="2:12" x14ac:dyDescent="0.2">
      <c r="B5" s="72" t="s">
        <v>12</v>
      </c>
      <c r="C5" s="32">
        <v>15</v>
      </c>
      <c r="D5" s="13">
        <f t="shared" ref="D5:L14" si="0">((+$C5*SQRT((+D$29*3)/28800))/2.5)^2*100</f>
        <v>37.499999999999993</v>
      </c>
      <c r="E5" s="13">
        <f t="shared" si="0"/>
        <v>74.999999999999986</v>
      </c>
      <c r="F5" s="15">
        <f t="shared" si="0"/>
        <v>149.99999999999997</v>
      </c>
      <c r="G5" s="16">
        <f t="shared" si="0"/>
        <v>299.99999999999994</v>
      </c>
      <c r="H5" s="17">
        <f t="shared" si="0"/>
        <v>599.99999999999989</v>
      </c>
      <c r="I5" s="17">
        <f t="shared" si="0"/>
        <v>1199.9999999999998</v>
      </c>
      <c r="J5" s="17">
        <f t="shared" si="0"/>
        <v>2399.9999999999995</v>
      </c>
      <c r="K5" s="17">
        <f t="shared" si="0"/>
        <v>4799.9999999999991</v>
      </c>
      <c r="L5" s="17">
        <f t="shared" si="0"/>
        <v>9599.9999999999982</v>
      </c>
    </row>
    <row r="6" spans="2:12" x14ac:dyDescent="0.2">
      <c r="B6" s="73"/>
      <c r="C6" s="32">
        <v>14</v>
      </c>
      <c r="D6" s="13">
        <f t="shared" si="0"/>
        <v>32.666666666666657</v>
      </c>
      <c r="E6" s="13">
        <f t="shared" si="0"/>
        <v>65.3333333333333</v>
      </c>
      <c r="F6" s="15">
        <f t="shared" si="0"/>
        <v>130.66666666666663</v>
      </c>
      <c r="G6" s="16">
        <f t="shared" si="0"/>
        <v>261.3333333333332</v>
      </c>
      <c r="H6" s="17">
        <f t="shared" si="0"/>
        <v>522.66666666666652</v>
      </c>
      <c r="I6" s="17">
        <f t="shared" si="0"/>
        <v>1045.3333333333328</v>
      </c>
      <c r="J6" s="17">
        <f t="shared" si="0"/>
        <v>2090.6666666666661</v>
      </c>
      <c r="K6" s="17">
        <f t="shared" si="0"/>
        <v>4181.3333333333312</v>
      </c>
      <c r="L6" s="17">
        <f t="shared" si="0"/>
        <v>8362.6666666666642</v>
      </c>
    </row>
    <row r="7" spans="2:12" x14ac:dyDescent="0.2">
      <c r="B7" s="73"/>
      <c r="C7" s="32">
        <v>13</v>
      </c>
      <c r="D7" s="13">
        <f t="shared" si="0"/>
        <v>28.166666666666661</v>
      </c>
      <c r="E7" s="13">
        <f t="shared" si="0"/>
        <v>56.333333333333336</v>
      </c>
      <c r="F7" s="15">
        <f t="shared" si="0"/>
        <v>112.66666666666664</v>
      </c>
      <c r="G7" s="15">
        <f t="shared" si="0"/>
        <v>225.33333333333334</v>
      </c>
      <c r="H7" s="17">
        <f t="shared" si="0"/>
        <v>450.66666666666657</v>
      </c>
      <c r="I7" s="17">
        <f t="shared" si="0"/>
        <v>901.33333333333337</v>
      </c>
      <c r="J7" s="17">
        <f t="shared" si="0"/>
        <v>1802.6666666666663</v>
      </c>
      <c r="K7" s="17">
        <f t="shared" si="0"/>
        <v>3605.3333333333335</v>
      </c>
      <c r="L7" s="17">
        <f t="shared" si="0"/>
        <v>7210.6666666666652</v>
      </c>
    </row>
    <row r="8" spans="2:12" x14ac:dyDescent="0.2">
      <c r="B8" s="73"/>
      <c r="C8" s="32">
        <v>12</v>
      </c>
      <c r="D8" s="13">
        <f t="shared" si="0"/>
        <v>24</v>
      </c>
      <c r="E8" s="13">
        <f t="shared" si="0"/>
        <v>48</v>
      </c>
      <c r="F8" s="14">
        <f t="shared" si="0"/>
        <v>96</v>
      </c>
      <c r="G8" s="15">
        <f t="shared" si="0"/>
        <v>192</v>
      </c>
      <c r="H8" s="16">
        <f t="shared" si="0"/>
        <v>384</v>
      </c>
      <c r="I8" s="17">
        <f t="shared" si="0"/>
        <v>768</v>
      </c>
      <c r="J8" s="17">
        <f t="shared" si="0"/>
        <v>1536</v>
      </c>
      <c r="K8" s="17">
        <f t="shared" si="0"/>
        <v>3072</v>
      </c>
      <c r="L8" s="17">
        <f t="shared" si="0"/>
        <v>6144</v>
      </c>
    </row>
    <row r="9" spans="2:12" x14ac:dyDescent="0.2">
      <c r="B9" s="73"/>
      <c r="C9" s="32">
        <v>11</v>
      </c>
      <c r="D9" s="13">
        <f t="shared" si="0"/>
        <v>20.166666666666671</v>
      </c>
      <c r="E9" s="13">
        <f t="shared" si="0"/>
        <v>40.333333333333314</v>
      </c>
      <c r="F9" s="14">
        <f t="shared" si="0"/>
        <v>80.666666666666686</v>
      </c>
      <c r="G9" s="15">
        <f t="shared" si="0"/>
        <v>161.33333333333326</v>
      </c>
      <c r="H9" s="16">
        <f t="shared" si="0"/>
        <v>322.66666666666674</v>
      </c>
      <c r="I9" s="17">
        <f t="shared" si="0"/>
        <v>645.33333333333303</v>
      </c>
      <c r="J9" s="17">
        <f t="shared" si="0"/>
        <v>1290.666666666667</v>
      </c>
      <c r="K9" s="17">
        <f t="shared" si="0"/>
        <v>2581.3333333333321</v>
      </c>
      <c r="L9" s="17">
        <f t="shared" si="0"/>
        <v>5162.6666666666679</v>
      </c>
    </row>
    <row r="10" spans="2:12" x14ac:dyDescent="0.2">
      <c r="B10" s="73"/>
      <c r="C10" s="32">
        <v>10</v>
      </c>
      <c r="D10" s="13">
        <f t="shared" si="0"/>
        <v>16.666666666666664</v>
      </c>
      <c r="E10" s="13">
        <f t="shared" si="0"/>
        <v>33.333333333333329</v>
      </c>
      <c r="F10" s="14">
        <f t="shared" si="0"/>
        <v>66.666666666666657</v>
      </c>
      <c r="G10" s="15">
        <f t="shared" si="0"/>
        <v>133.33333333333331</v>
      </c>
      <c r="H10" s="16">
        <f t="shared" si="0"/>
        <v>266.66666666666663</v>
      </c>
      <c r="I10" s="17">
        <f t="shared" si="0"/>
        <v>533.33333333333326</v>
      </c>
      <c r="J10" s="17">
        <f t="shared" si="0"/>
        <v>1066.6666666666665</v>
      </c>
      <c r="K10" s="17">
        <f t="shared" si="0"/>
        <v>2133.333333333333</v>
      </c>
      <c r="L10" s="17">
        <f t="shared" si="0"/>
        <v>4266.6666666666661</v>
      </c>
    </row>
    <row r="11" spans="2:12" x14ac:dyDescent="0.2">
      <c r="B11" s="73"/>
      <c r="C11" s="32">
        <v>9.5</v>
      </c>
      <c r="D11" s="13">
        <f t="shared" si="0"/>
        <v>15.041666666666668</v>
      </c>
      <c r="E11" s="13">
        <f t="shared" si="0"/>
        <v>30.083333333333321</v>
      </c>
      <c r="F11" s="13">
        <f t="shared" si="0"/>
        <v>60.166666666666671</v>
      </c>
      <c r="G11" s="15">
        <f t="shared" si="0"/>
        <v>120.33333333333329</v>
      </c>
      <c r="H11" s="15">
        <f t="shared" si="0"/>
        <v>240.66666666666669</v>
      </c>
      <c r="I11" s="17">
        <f t="shared" si="0"/>
        <v>481.33333333333314</v>
      </c>
      <c r="J11" s="17">
        <f t="shared" si="0"/>
        <v>962.66666666666674</v>
      </c>
      <c r="K11" s="17">
        <f t="shared" si="0"/>
        <v>1925.3333333333326</v>
      </c>
      <c r="L11" s="17">
        <f t="shared" si="0"/>
        <v>3850.666666666667</v>
      </c>
    </row>
    <row r="12" spans="2:12" x14ac:dyDescent="0.2">
      <c r="B12" s="73"/>
      <c r="C12" s="32">
        <v>9</v>
      </c>
      <c r="D12" s="13">
        <f t="shared" si="0"/>
        <v>13.5</v>
      </c>
      <c r="E12" s="13">
        <f t="shared" si="0"/>
        <v>27.000000000000007</v>
      </c>
      <c r="F12" s="13">
        <f t="shared" si="0"/>
        <v>54</v>
      </c>
      <c r="G12" s="15">
        <f t="shared" si="0"/>
        <v>108.00000000000003</v>
      </c>
      <c r="H12" s="15">
        <f t="shared" si="0"/>
        <v>216</v>
      </c>
      <c r="I12" s="17">
        <f t="shared" si="0"/>
        <v>432.00000000000011</v>
      </c>
      <c r="J12" s="17">
        <f t="shared" si="0"/>
        <v>864</v>
      </c>
      <c r="K12" s="17">
        <f t="shared" si="0"/>
        <v>1728.0000000000005</v>
      </c>
      <c r="L12" s="17">
        <f t="shared" si="0"/>
        <v>3456</v>
      </c>
    </row>
    <row r="13" spans="2:12" x14ac:dyDescent="0.2">
      <c r="B13" s="73"/>
      <c r="C13" s="32">
        <v>8.5</v>
      </c>
      <c r="D13" s="13">
        <f t="shared" si="0"/>
        <v>12.041666666666668</v>
      </c>
      <c r="E13" s="13">
        <f t="shared" si="0"/>
        <v>24.083333333333332</v>
      </c>
      <c r="F13" s="13">
        <f t="shared" si="0"/>
        <v>48.166666666666671</v>
      </c>
      <c r="G13" s="14">
        <f t="shared" si="0"/>
        <v>96.333333333333329</v>
      </c>
      <c r="H13" s="15">
        <f t="shared" si="0"/>
        <v>192.66666666666669</v>
      </c>
      <c r="I13" s="16">
        <f t="shared" si="0"/>
        <v>385.33333333333331</v>
      </c>
      <c r="J13" s="17">
        <f t="shared" si="0"/>
        <v>770.66666666666674</v>
      </c>
      <c r="K13" s="17">
        <f t="shared" si="0"/>
        <v>1541.3333333333333</v>
      </c>
      <c r="L13" s="17">
        <f t="shared" si="0"/>
        <v>3082.666666666667</v>
      </c>
    </row>
    <row r="14" spans="2:12" x14ac:dyDescent="0.2">
      <c r="B14" s="73"/>
      <c r="C14" s="32">
        <v>8</v>
      </c>
      <c r="D14" s="13">
        <f t="shared" si="0"/>
        <v>10.666666666666668</v>
      </c>
      <c r="E14" s="13">
        <f t="shared" si="0"/>
        <v>21.333333333333332</v>
      </c>
      <c r="F14" s="13">
        <f t="shared" si="0"/>
        <v>42.666666666666671</v>
      </c>
      <c r="G14" s="14">
        <f t="shared" si="0"/>
        <v>85.333333333333329</v>
      </c>
      <c r="H14" s="15">
        <f t="shared" si="0"/>
        <v>170.66666666666669</v>
      </c>
      <c r="I14" s="16">
        <f t="shared" si="0"/>
        <v>341.33333333333331</v>
      </c>
      <c r="J14" s="17">
        <f t="shared" si="0"/>
        <v>682.66666666666674</v>
      </c>
      <c r="K14" s="17">
        <f t="shared" si="0"/>
        <v>1365.3333333333333</v>
      </c>
      <c r="L14" s="17">
        <f t="shared" si="0"/>
        <v>2730.666666666667</v>
      </c>
    </row>
    <row r="15" spans="2:12" x14ac:dyDescent="0.2">
      <c r="B15" s="73"/>
      <c r="C15" s="32">
        <v>7.5</v>
      </c>
      <c r="D15" s="13">
        <f t="shared" ref="D15:L28" si="1">((+$C15*SQRT((+D$29*3)/28800))/2.5)^2*100</f>
        <v>9.3749999999999982</v>
      </c>
      <c r="E15" s="13">
        <f t="shared" si="1"/>
        <v>18.749999999999996</v>
      </c>
      <c r="F15" s="13">
        <f t="shared" si="1"/>
        <v>37.499999999999993</v>
      </c>
      <c r="G15" s="14">
        <f t="shared" si="1"/>
        <v>74.999999999999986</v>
      </c>
      <c r="H15" s="15">
        <f t="shared" si="1"/>
        <v>149.99999999999997</v>
      </c>
      <c r="I15" s="16">
        <f t="shared" si="1"/>
        <v>299.99999999999994</v>
      </c>
      <c r="J15" s="17">
        <f t="shared" si="1"/>
        <v>599.99999999999989</v>
      </c>
      <c r="K15" s="17">
        <f t="shared" si="1"/>
        <v>1199.9999999999998</v>
      </c>
      <c r="L15" s="17">
        <f t="shared" si="1"/>
        <v>2399.9999999999995</v>
      </c>
    </row>
    <row r="16" spans="2:12" x14ac:dyDescent="0.2">
      <c r="B16" s="73"/>
      <c r="C16" s="32">
        <v>7</v>
      </c>
      <c r="D16" s="13">
        <f t="shared" si="1"/>
        <v>8.1666666666666643</v>
      </c>
      <c r="E16" s="13">
        <f t="shared" si="1"/>
        <v>16.333333333333325</v>
      </c>
      <c r="F16" s="13">
        <f t="shared" si="1"/>
        <v>32.666666666666657</v>
      </c>
      <c r="G16" s="14">
        <f t="shared" si="1"/>
        <v>65.3333333333333</v>
      </c>
      <c r="H16" s="15">
        <f t="shared" si="1"/>
        <v>130.66666666666663</v>
      </c>
      <c r="I16" s="16">
        <f t="shared" si="1"/>
        <v>261.3333333333332</v>
      </c>
      <c r="J16" s="17">
        <f t="shared" si="1"/>
        <v>522.66666666666652</v>
      </c>
      <c r="K16" s="17">
        <f t="shared" si="1"/>
        <v>1045.3333333333328</v>
      </c>
      <c r="L16" s="17">
        <f t="shared" si="1"/>
        <v>2090.6666666666661</v>
      </c>
    </row>
    <row r="17" spans="2:12" x14ac:dyDescent="0.2">
      <c r="B17" s="73"/>
      <c r="C17" s="32">
        <v>6.5</v>
      </c>
      <c r="D17" s="13">
        <f t="shared" si="1"/>
        <v>7.0416666666666652</v>
      </c>
      <c r="E17" s="13">
        <f t="shared" si="1"/>
        <v>14.083333333333334</v>
      </c>
      <c r="F17" s="13">
        <f t="shared" si="1"/>
        <v>28.166666666666661</v>
      </c>
      <c r="G17" s="13">
        <f t="shared" si="1"/>
        <v>56.333333333333336</v>
      </c>
      <c r="H17" s="15">
        <f t="shared" si="1"/>
        <v>112.66666666666664</v>
      </c>
      <c r="I17" s="15">
        <f t="shared" si="1"/>
        <v>225.33333333333334</v>
      </c>
      <c r="J17" s="17">
        <f t="shared" si="1"/>
        <v>450.66666666666657</v>
      </c>
      <c r="K17" s="17">
        <f t="shared" si="1"/>
        <v>901.33333333333337</v>
      </c>
      <c r="L17" s="17">
        <f t="shared" si="1"/>
        <v>1802.6666666666663</v>
      </c>
    </row>
    <row r="18" spans="2:12" x14ac:dyDescent="0.2">
      <c r="B18" s="73"/>
      <c r="C18" s="32">
        <v>6</v>
      </c>
      <c r="D18" s="13">
        <f t="shared" si="1"/>
        <v>6</v>
      </c>
      <c r="E18" s="13">
        <f t="shared" si="1"/>
        <v>12</v>
      </c>
      <c r="F18" s="13">
        <f t="shared" si="1"/>
        <v>24</v>
      </c>
      <c r="G18" s="13">
        <f t="shared" si="1"/>
        <v>48</v>
      </c>
      <c r="H18" s="14">
        <f t="shared" si="1"/>
        <v>96</v>
      </c>
      <c r="I18" s="15">
        <f t="shared" si="1"/>
        <v>192</v>
      </c>
      <c r="J18" s="16">
        <f t="shared" si="1"/>
        <v>384</v>
      </c>
      <c r="K18" s="17">
        <f t="shared" si="1"/>
        <v>768</v>
      </c>
      <c r="L18" s="17">
        <f t="shared" si="1"/>
        <v>1536</v>
      </c>
    </row>
    <row r="19" spans="2:12" x14ac:dyDescent="0.2">
      <c r="B19" s="73"/>
      <c r="C19" s="32">
        <v>5.5</v>
      </c>
      <c r="D19" s="13">
        <f t="shared" si="1"/>
        <v>5.0416666666666679</v>
      </c>
      <c r="E19" s="13">
        <f t="shared" si="1"/>
        <v>10.083333333333329</v>
      </c>
      <c r="F19" s="13">
        <f t="shared" si="1"/>
        <v>20.166666666666671</v>
      </c>
      <c r="G19" s="13">
        <f t="shared" si="1"/>
        <v>40.333333333333314</v>
      </c>
      <c r="H19" s="14">
        <f t="shared" si="1"/>
        <v>80.666666666666686</v>
      </c>
      <c r="I19" s="15">
        <f t="shared" si="1"/>
        <v>161.33333333333326</v>
      </c>
      <c r="J19" s="16">
        <f t="shared" si="1"/>
        <v>322.66666666666674</v>
      </c>
      <c r="K19" s="17">
        <f t="shared" si="1"/>
        <v>645.33333333333303</v>
      </c>
      <c r="L19" s="17">
        <f t="shared" si="1"/>
        <v>1290.666666666667</v>
      </c>
    </row>
    <row r="20" spans="2:12" x14ac:dyDescent="0.2">
      <c r="B20" s="73"/>
      <c r="C20" s="32">
        <v>5</v>
      </c>
      <c r="D20" s="13">
        <f t="shared" si="1"/>
        <v>4.1666666666666661</v>
      </c>
      <c r="E20" s="13">
        <f t="shared" si="1"/>
        <v>8.3333333333333321</v>
      </c>
      <c r="F20" s="13">
        <f t="shared" si="1"/>
        <v>16.666666666666664</v>
      </c>
      <c r="G20" s="13">
        <f t="shared" si="1"/>
        <v>33.333333333333329</v>
      </c>
      <c r="H20" s="14">
        <f t="shared" si="1"/>
        <v>66.666666666666657</v>
      </c>
      <c r="I20" s="15">
        <f t="shared" si="1"/>
        <v>133.33333333333331</v>
      </c>
      <c r="J20" s="16">
        <f t="shared" si="1"/>
        <v>266.66666666666663</v>
      </c>
      <c r="K20" s="17">
        <f t="shared" si="1"/>
        <v>533.33333333333326</v>
      </c>
      <c r="L20" s="17">
        <f t="shared" si="1"/>
        <v>1066.6666666666665</v>
      </c>
    </row>
    <row r="21" spans="2:12" x14ac:dyDescent="0.2">
      <c r="B21" s="73"/>
      <c r="C21" s="32">
        <v>4.5</v>
      </c>
      <c r="D21" s="13">
        <f t="shared" si="1"/>
        <v>3.375</v>
      </c>
      <c r="E21" s="13">
        <f t="shared" si="1"/>
        <v>6.7500000000000018</v>
      </c>
      <c r="F21" s="13">
        <f t="shared" si="1"/>
        <v>13.5</v>
      </c>
      <c r="G21" s="13">
        <f t="shared" si="1"/>
        <v>27.000000000000007</v>
      </c>
      <c r="H21" s="13">
        <f t="shared" si="1"/>
        <v>54</v>
      </c>
      <c r="I21" s="15">
        <f t="shared" si="1"/>
        <v>108.00000000000003</v>
      </c>
      <c r="J21" s="15">
        <f t="shared" si="1"/>
        <v>216</v>
      </c>
      <c r="K21" s="17">
        <f t="shared" si="1"/>
        <v>432.00000000000011</v>
      </c>
      <c r="L21" s="17">
        <f t="shared" si="1"/>
        <v>864</v>
      </c>
    </row>
    <row r="22" spans="2:12" x14ac:dyDescent="0.2">
      <c r="B22" s="73"/>
      <c r="C22" s="32">
        <v>4</v>
      </c>
      <c r="D22" s="13">
        <f t="shared" si="1"/>
        <v>2.666666666666667</v>
      </c>
      <c r="E22" s="13">
        <f t="shared" si="1"/>
        <v>5.333333333333333</v>
      </c>
      <c r="F22" s="13">
        <f t="shared" si="1"/>
        <v>10.666666666666668</v>
      </c>
      <c r="G22" s="13">
        <f t="shared" si="1"/>
        <v>21.333333333333332</v>
      </c>
      <c r="H22" s="13">
        <f t="shared" si="1"/>
        <v>42.666666666666671</v>
      </c>
      <c r="I22" s="14">
        <f t="shared" si="1"/>
        <v>85.333333333333329</v>
      </c>
      <c r="J22" s="15">
        <f t="shared" si="1"/>
        <v>170.66666666666669</v>
      </c>
      <c r="K22" s="16">
        <f t="shared" si="1"/>
        <v>341.33333333333331</v>
      </c>
      <c r="L22" s="17">
        <f t="shared" si="1"/>
        <v>682.66666666666674</v>
      </c>
    </row>
    <row r="23" spans="2:12" x14ac:dyDescent="0.2">
      <c r="B23" s="73"/>
      <c r="C23" s="32">
        <v>3.5</v>
      </c>
      <c r="D23" s="13">
        <f t="shared" si="1"/>
        <v>2.0416666666666661</v>
      </c>
      <c r="E23" s="13">
        <f t="shared" si="1"/>
        <v>4.0833333333333313</v>
      </c>
      <c r="F23" s="13">
        <f t="shared" si="1"/>
        <v>8.1666666666666643</v>
      </c>
      <c r="G23" s="13">
        <f t="shared" si="1"/>
        <v>16.333333333333325</v>
      </c>
      <c r="H23" s="13">
        <f t="shared" si="1"/>
        <v>32.666666666666657</v>
      </c>
      <c r="I23" s="14">
        <f t="shared" si="1"/>
        <v>65.3333333333333</v>
      </c>
      <c r="J23" s="15">
        <f t="shared" si="1"/>
        <v>130.66666666666663</v>
      </c>
      <c r="K23" s="16">
        <f t="shared" si="1"/>
        <v>261.3333333333332</v>
      </c>
      <c r="L23" s="17">
        <f t="shared" si="1"/>
        <v>522.66666666666652</v>
      </c>
    </row>
    <row r="24" spans="2:12" x14ac:dyDescent="0.2">
      <c r="B24" s="73"/>
      <c r="C24" s="32">
        <v>3</v>
      </c>
      <c r="D24" s="13">
        <f t="shared" si="1"/>
        <v>1.5</v>
      </c>
      <c r="E24" s="13">
        <f t="shared" si="1"/>
        <v>3</v>
      </c>
      <c r="F24" s="13">
        <f t="shared" si="1"/>
        <v>6</v>
      </c>
      <c r="G24" s="13">
        <f t="shared" si="1"/>
        <v>12</v>
      </c>
      <c r="H24" s="13">
        <f t="shared" si="1"/>
        <v>24</v>
      </c>
      <c r="I24" s="13">
        <f t="shared" si="1"/>
        <v>48</v>
      </c>
      <c r="J24" s="14">
        <f t="shared" si="1"/>
        <v>96</v>
      </c>
      <c r="K24" s="15">
        <f t="shared" si="1"/>
        <v>192</v>
      </c>
      <c r="L24" s="16">
        <f t="shared" si="1"/>
        <v>384</v>
      </c>
    </row>
    <row r="25" spans="2:12" x14ac:dyDescent="0.2">
      <c r="B25" s="73"/>
      <c r="C25" s="32">
        <v>2.5</v>
      </c>
      <c r="D25" s="13">
        <f t="shared" si="1"/>
        <v>1.0416666666666665</v>
      </c>
      <c r="E25" s="13">
        <f t="shared" si="1"/>
        <v>2.083333333333333</v>
      </c>
      <c r="F25" s="13">
        <f t="shared" si="1"/>
        <v>4.1666666666666661</v>
      </c>
      <c r="G25" s="13">
        <f t="shared" si="1"/>
        <v>8.3333333333333321</v>
      </c>
      <c r="H25" s="13">
        <f t="shared" si="1"/>
        <v>16.666666666666664</v>
      </c>
      <c r="I25" s="13">
        <f t="shared" si="1"/>
        <v>33.333333333333329</v>
      </c>
      <c r="J25" s="14">
        <f t="shared" si="1"/>
        <v>66.666666666666657</v>
      </c>
      <c r="K25" s="15">
        <f t="shared" si="1"/>
        <v>133.33333333333331</v>
      </c>
      <c r="L25" s="16">
        <f t="shared" si="1"/>
        <v>266.66666666666663</v>
      </c>
    </row>
    <row r="26" spans="2:12" x14ac:dyDescent="0.2">
      <c r="B26" s="73"/>
      <c r="C26" s="32">
        <v>2</v>
      </c>
      <c r="D26" s="13">
        <f t="shared" si="1"/>
        <v>0.66666666666666674</v>
      </c>
      <c r="E26" s="13">
        <f t="shared" si="1"/>
        <v>1.3333333333333333</v>
      </c>
      <c r="F26" s="13">
        <f t="shared" si="1"/>
        <v>2.666666666666667</v>
      </c>
      <c r="G26" s="13">
        <f t="shared" si="1"/>
        <v>5.333333333333333</v>
      </c>
      <c r="H26" s="13">
        <f t="shared" si="1"/>
        <v>10.666666666666668</v>
      </c>
      <c r="I26" s="13">
        <f t="shared" si="1"/>
        <v>21.333333333333332</v>
      </c>
      <c r="J26" s="13">
        <f t="shared" si="1"/>
        <v>42.666666666666671</v>
      </c>
      <c r="K26" s="14">
        <f t="shared" si="1"/>
        <v>85.333333333333329</v>
      </c>
      <c r="L26" s="15">
        <f t="shared" si="1"/>
        <v>170.66666666666669</v>
      </c>
    </row>
    <row r="27" spans="2:12" x14ac:dyDescent="0.2">
      <c r="B27" s="73"/>
      <c r="C27" s="32">
        <v>1.5</v>
      </c>
      <c r="D27" s="13">
        <f t="shared" si="1"/>
        <v>0.375</v>
      </c>
      <c r="E27" s="13">
        <f t="shared" si="1"/>
        <v>0.75</v>
      </c>
      <c r="F27" s="13">
        <f t="shared" si="1"/>
        <v>1.5</v>
      </c>
      <c r="G27" s="13">
        <f t="shared" si="1"/>
        <v>3</v>
      </c>
      <c r="H27" s="13">
        <f t="shared" si="1"/>
        <v>6</v>
      </c>
      <c r="I27" s="13">
        <f t="shared" si="1"/>
        <v>12</v>
      </c>
      <c r="J27" s="13">
        <f t="shared" si="1"/>
        <v>24</v>
      </c>
      <c r="K27" s="13">
        <f t="shared" si="1"/>
        <v>48</v>
      </c>
      <c r="L27" s="14">
        <f t="shared" si="1"/>
        <v>96</v>
      </c>
    </row>
    <row r="28" spans="2:12" x14ac:dyDescent="0.2">
      <c r="B28" s="73"/>
      <c r="C28" s="32">
        <v>1</v>
      </c>
      <c r="D28" s="13">
        <f t="shared" si="1"/>
        <v>0.16666666666666669</v>
      </c>
      <c r="E28" s="13">
        <f t="shared" si="1"/>
        <v>0.33333333333333331</v>
      </c>
      <c r="F28" s="13">
        <f t="shared" si="1"/>
        <v>0.66666666666666674</v>
      </c>
      <c r="G28" s="13">
        <f t="shared" si="1"/>
        <v>1.3333333333333333</v>
      </c>
      <c r="H28" s="13">
        <f t="shared" si="1"/>
        <v>2.666666666666667</v>
      </c>
      <c r="I28" s="13">
        <f t="shared" si="1"/>
        <v>5.333333333333333</v>
      </c>
      <c r="J28" s="13">
        <f t="shared" si="1"/>
        <v>10.666666666666668</v>
      </c>
      <c r="K28" s="13">
        <f t="shared" si="1"/>
        <v>21.333333333333332</v>
      </c>
      <c r="L28" s="13">
        <f t="shared" si="1"/>
        <v>42.666666666666671</v>
      </c>
    </row>
    <row r="29" spans="2:12" x14ac:dyDescent="0.2">
      <c r="B29" s="74"/>
      <c r="C29" s="75"/>
      <c r="D29" s="32">
        <v>100</v>
      </c>
      <c r="E29" s="32">
        <v>200</v>
      </c>
      <c r="F29" s="32">
        <v>400</v>
      </c>
      <c r="G29" s="32">
        <v>800</v>
      </c>
      <c r="H29" s="32">
        <v>1600</v>
      </c>
      <c r="I29" s="32">
        <v>3200</v>
      </c>
      <c r="J29" s="32">
        <v>6400</v>
      </c>
      <c r="K29" s="32">
        <v>12800</v>
      </c>
      <c r="L29" s="32">
        <v>25600</v>
      </c>
    </row>
    <row r="30" spans="2:12" x14ac:dyDescent="0.2">
      <c r="B30" s="74"/>
      <c r="C30" s="75"/>
      <c r="D30" s="76" t="s">
        <v>11</v>
      </c>
      <c r="E30" s="76"/>
      <c r="F30" s="76"/>
      <c r="G30" s="76"/>
      <c r="H30" s="76"/>
      <c r="I30" s="76"/>
      <c r="J30" s="76"/>
      <c r="K30" s="76"/>
      <c r="L30" s="76"/>
    </row>
    <row r="31" spans="2:12" x14ac:dyDescent="0.2">
      <c r="B31" s="49"/>
      <c r="C31" s="35"/>
      <c r="D31" s="35"/>
      <c r="E31" s="35"/>
      <c r="F31" s="35"/>
      <c r="G31" s="35"/>
      <c r="H31" s="35"/>
      <c r="I31" s="35"/>
      <c r="J31" s="35"/>
      <c r="K31" s="35"/>
      <c r="L31" s="36"/>
    </row>
    <row r="32" spans="2:12" ht="18.75" customHeight="1" x14ac:dyDescent="0.2">
      <c r="B32" s="39" t="s">
        <v>10</v>
      </c>
      <c r="L32" s="38"/>
    </row>
    <row r="33" spans="2:12" ht="29.25" customHeight="1" x14ac:dyDescent="0.2">
      <c r="B33" s="77" t="s">
        <v>9</v>
      </c>
      <c r="C33" s="78"/>
      <c r="D33" s="78"/>
      <c r="E33" s="78"/>
      <c r="F33" s="78"/>
      <c r="G33" s="78"/>
      <c r="H33" s="78"/>
      <c r="I33" s="78"/>
      <c r="J33" s="78"/>
      <c r="K33" s="78"/>
      <c r="L33" s="79"/>
    </row>
    <row r="34" spans="2:12" ht="28.5" customHeight="1" x14ac:dyDescent="0.2">
      <c r="B34" s="69" t="s">
        <v>8</v>
      </c>
      <c r="C34" s="70"/>
      <c r="D34" s="70"/>
      <c r="E34" s="70"/>
      <c r="F34" s="70"/>
      <c r="G34" s="70"/>
      <c r="H34" s="70"/>
      <c r="I34" s="70"/>
      <c r="J34" s="70"/>
      <c r="K34" s="70"/>
      <c r="L34" s="71"/>
    </row>
    <row r="35" spans="2:12" x14ac:dyDescent="0.2">
      <c r="B35" s="66" t="s">
        <v>7</v>
      </c>
      <c r="C35" s="67"/>
      <c r="D35" s="67"/>
      <c r="E35" s="67"/>
      <c r="F35" s="67"/>
      <c r="G35" s="67"/>
      <c r="H35" s="67"/>
      <c r="I35" s="67"/>
      <c r="J35" s="67"/>
      <c r="K35" s="67"/>
      <c r="L35" s="68"/>
    </row>
    <row r="36" spans="2:12" x14ac:dyDescent="0.2">
      <c r="B36" s="66" t="s">
        <v>6</v>
      </c>
      <c r="C36" s="67"/>
      <c r="D36" s="67"/>
      <c r="E36" s="67"/>
      <c r="F36" s="67"/>
      <c r="G36" s="67"/>
      <c r="H36" s="67"/>
      <c r="I36" s="67"/>
      <c r="J36" s="67"/>
      <c r="K36" s="67"/>
      <c r="L36" s="68"/>
    </row>
    <row r="37" spans="2:12" x14ac:dyDescent="0.2">
      <c r="B37" s="39"/>
      <c r="C37" s="33"/>
      <c r="D37" s="33"/>
      <c r="E37" s="33"/>
      <c r="F37" s="33"/>
      <c r="G37" s="33"/>
      <c r="H37" s="33"/>
      <c r="I37" s="33"/>
      <c r="J37" s="33"/>
      <c r="K37" s="33"/>
      <c r="L37" s="40"/>
    </row>
    <row r="38" spans="2:12" x14ac:dyDescent="0.2">
      <c r="B38" s="69" t="s">
        <v>5</v>
      </c>
      <c r="C38" s="70"/>
      <c r="D38" s="70"/>
      <c r="E38" s="70"/>
      <c r="F38" s="70"/>
      <c r="G38" s="70"/>
      <c r="H38" s="70"/>
      <c r="I38" s="70"/>
      <c r="J38" s="70"/>
      <c r="K38" s="70"/>
      <c r="L38" s="71"/>
    </row>
    <row r="39" spans="2:12" x14ac:dyDescent="0.2"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1"/>
    </row>
    <row r="40" spans="2:12" x14ac:dyDescent="0.2">
      <c r="B40" s="37"/>
      <c r="L40" s="38"/>
    </row>
    <row r="41" spans="2:12" x14ac:dyDescent="0.2">
      <c r="B41" s="41"/>
      <c r="C41" s="33" t="s">
        <v>4</v>
      </c>
      <c r="L41" s="38"/>
    </row>
    <row r="42" spans="2:12" x14ac:dyDescent="0.2">
      <c r="B42" s="42"/>
      <c r="C42" s="33" t="s">
        <v>28</v>
      </c>
      <c r="L42" s="38"/>
    </row>
    <row r="43" spans="2:12" x14ac:dyDescent="0.2">
      <c r="B43" s="43"/>
      <c r="C43" s="33" t="s">
        <v>3</v>
      </c>
      <c r="L43" s="38"/>
    </row>
    <row r="44" spans="2:12" x14ac:dyDescent="0.2">
      <c r="B44" s="44"/>
      <c r="C44" s="33" t="s">
        <v>27</v>
      </c>
      <c r="L44" s="38"/>
    </row>
    <row r="45" spans="2:12" x14ac:dyDescent="0.2">
      <c r="B45" s="45"/>
      <c r="C45" s="46" t="s">
        <v>2</v>
      </c>
      <c r="D45" s="47"/>
      <c r="E45" s="47"/>
      <c r="F45" s="47"/>
      <c r="G45" s="47"/>
      <c r="H45" s="47"/>
      <c r="I45" s="47"/>
      <c r="J45" s="47"/>
      <c r="K45" s="47"/>
      <c r="L45" s="48"/>
    </row>
  </sheetData>
  <sheetProtection algorithmName="SHA-512" hashValue="GxcUckyBSEX1UWl8xKCf2im6irMeTUjJCwri1XKWoaCj2Bi+RMcJFKyr7dPMewR91JKGip3uJPa1VpshYVf/xg==" saltValue="7jo9oVv9Wohf+wqeDt12Jg==" spinCount="100000" sheet="1" objects="1" scenarios="1"/>
  <mergeCells count="8">
    <mergeCell ref="B36:L36"/>
    <mergeCell ref="B38:L39"/>
    <mergeCell ref="B5:B28"/>
    <mergeCell ref="B29:C30"/>
    <mergeCell ref="D30:L30"/>
    <mergeCell ref="B33:L33"/>
    <mergeCell ref="B34:L34"/>
    <mergeCell ref="B35:L35"/>
  </mergeCells>
  <pageMargins left="0.19685039370078741" right="0.70866141732283472" top="0.74803149606299213" bottom="0.74803149606299213" header="0.31496062992125984" footer="0.31496062992125984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B783-B7FB-4AFD-95E9-727461B8B39C}">
  <dimension ref="B2:C8"/>
  <sheetViews>
    <sheetView workbookViewId="0">
      <selection activeCell="C8" sqref="C8"/>
    </sheetView>
  </sheetViews>
  <sheetFormatPr baseColWidth="10" defaultColWidth="8.83203125" defaultRowHeight="15" x14ac:dyDescent="0.2"/>
  <cols>
    <col min="2" max="2" width="17.1640625" bestFit="1" customWidth="1"/>
    <col min="3" max="3" width="70.33203125" bestFit="1" customWidth="1"/>
  </cols>
  <sheetData>
    <row r="2" spans="2:3" x14ac:dyDescent="0.2">
      <c r="B2" s="80" t="s">
        <v>22</v>
      </c>
      <c r="C2" s="80" t="s">
        <v>23</v>
      </c>
    </row>
    <row r="3" spans="2:3" x14ac:dyDescent="0.2">
      <c r="B3" s="80"/>
      <c r="C3" s="80"/>
    </row>
    <row r="4" spans="2:3" ht="20" x14ac:dyDescent="0.25">
      <c r="B4" s="53">
        <v>0</v>
      </c>
      <c r="C4" s="54" t="s">
        <v>24</v>
      </c>
    </row>
    <row r="5" spans="2:3" ht="19" x14ac:dyDescent="0.25">
      <c r="B5" s="55">
        <v>2</v>
      </c>
      <c r="C5" s="56" t="s">
        <v>29</v>
      </c>
    </row>
    <row r="6" spans="2:3" ht="19" x14ac:dyDescent="0.25">
      <c r="B6" s="55">
        <v>2.5</v>
      </c>
      <c r="C6" s="56" t="s">
        <v>26</v>
      </c>
    </row>
    <row r="7" spans="2:3" ht="19" x14ac:dyDescent="0.25">
      <c r="B7" s="55">
        <v>4</v>
      </c>
      <c r="C7" s="56" t="s">
        <v>30</v>
      </c>
    </row>
    <row r="8" spans="2:3" ht="19" x14ac:dyDescent="0.25">
      <c r="B8" s="55">
        <v>5.0000000010000001</v>
      </c>
      <c r="C8" s="56" t="s">
        <v>25</v>
      </c>
    </row>
  </sheetData>
  <mergeCells count="2">
    <mergeCell ref="B2:B3"/>
    <mergeCell ref="C2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46617b-6b98-4c45-95cb-c2f2b1008f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DBCED744555648B9E6603E71D0C5A1" ma:contentTypeVersion="18" ma:contentTypeDescription="Create a new document." ma:contentTypeScope="" ma:versionID="ab0f90144e9bcc0feaf181e7621ebdc1">
  <xsd:schema xmlns:xsd="http://www.w3.org/2001/XMLSchema" xmlns:xs="http://www.w3.org/2001/XMLSchema" xmlns:p="http://schemas.microsoft.com/office/2006/metadata/properties" xmlns:ns3="ee46617b-6b98-4c45-95cb-c2f2b1008fed" xmlns:ns4="15886176-cf6f-4c45-985c-6ac3d94ef12a" targetNamespace="http://schemas.microsoft.com/office/2006/metadata/properties" ma:root="true" ma:fieldsID="4755e7ac1498fe0ed4f6177d890ad103" ns3:_="" ns4:_="">
    <xsd:import namespace="ee46617b-6b98-4c45-95cb-c2f2b1008fed"/>
    <xsd:import namespace="15886176-cf6f-4c45-985c-6ac3d94ef1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6617b-6b98-4c45-95cb-c2f2b1008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86176-cf6f-4c45-985c-6ac3d94ef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884D0-965A-4C8B-ABF9-D6E8A6298E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35B2C2-8D8A-42B8-857E-7D5EA6EF1703}">
  <ds:schemaRefs>
    <ds:schemaRef ds:uri="http://purl.org/dc/dcmitype/"/>
    <ds:schemaRef ds:uri="http://schemas.microsoft.com/office/infopath/2007/PartnerControls"/>
    <ds:schemaRef ds:uri="ee46617b-6b98-4c45-95cb-c2f2b1008fed"/>
    <ds:schemaRef ds:uri="http://schemas.microsoft.com/office/2006/metadata/properties"/>
    <ds:schemaRef ds:uri="http://schemas.microsoft.com/office/2006/documentManagement/types"/>
    <ds:schemaRef ds:uri="15886176-cf6f-4c45-985c-6ac3d94ef12a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8576B0-9980-46E7-A7CC-B214ADCC8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6617b-6b98-4c45-95cb-c2f2b1008fed"/>
    <ds:schemaRef ds:uri="15886176-cf6f-4c45-985c-6ac3d94ef1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Simple calculator</vt:lpstr>
      <vt:lpstr>Points ready reckoner</vt:lpstr>
      <vt:lpstr>Lookups</vt:lpstr>
      <vt:lpstr>_8_hours</vt:lpstr>
      <vt:lpstr>Exposure__m_s2_A_8</vt:lpstr>
      <vt:lpstr>Manufacturer_s_a</vt:lpstr>
      <vt:lpstr>Manufacturer_s_K</vt:lpstr>
      <vt:lpstr>No_of_shots_per_day</vt:lpstr>
      <vt:lpstr>time_per_shot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Hewitt</dc:creator>
  <cp:lastModifiedBy>Joe Mott</cp:lastModifiedBy>
  <dcterms:created xsi:type="dcterms:W3CDTF">2024-01-22T15:42:39Z</dcterms:created>
  <dcterms:modified xsi:type="dcterms:W3CDTF">2026-01-28T21:03:14Z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0x010100E7DBCED744555648B9E6603E71D0C5A1</vt:lpwstr>
  </property>
</Properties>
</file>